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64" activeTab="0"/>
  </bookViews>
  <sheets>
    <sheet name="RADA RODZICÓW ZS 115 rok szkoln" sheetId="1" r:id="rId1"/>
  </sheets>
  <definedNames>
    <definedName name="_xlnm.Print_Area" localSheetId="0">'RADA RODZICÓW ZS 115 rok szkoln'!$A$1:$J$64</definedName>
  </definedNames>
  <calcPr fullCalcOnLoad="1"/>
</workbook>
</file>

<file path=xl/sharedStrings.xml><?xml version="1.0" encoding="utf-8"?>
<sst xmlns="http://schemas.openxmlformats.org/spreadsheetml/2006/main" count="96" uniqueCount="90">
  <si>
    <t>KLASA</t>
  </si>
  <si>
    <t>DEKLAROWANE:</t>
  </si>
  <si>
    <t>WPŁATY</t>
  </si>
  <si>
    <t>NIEDOPŁATA</t>
  </si>
  <si>
    <t>WPŁATY DODATK.</t>
  </si>
  <si>
    <t>KWOTA</t>
  </si>
  <si>
    <t>il.osób dekl/wszyst.</t>
  </si>
  <si>
    <t>INDYWIDUALNE</t>
  </si>
  <si>
    <t>GRUPOWE</t>
  </si>
  <si>
    <t>RAZEM</t>
  </si>
  <si>
    <t>II A</t>
  </si>
  <si>
    <t>II B</t>
  </si>
  <si>
    <t>III A</t>
  </si>
  <si>
    <t>III B</t>
  </si>
  <si>
    <t>IV A</t>
  </si>
  <si>
    <t>IV B</t>
  </si>
  <si>
    <t>V A</t>
  </si>
  <si>
    <t>V B</t>
  </si>
  <si>
    <t>VI A</t>
  </si>
  <si>
    <t>VI B</t>
  </si>
  <si>
    <t>I A GMN</t>
  </si>
  <si>
    <t>RAZEM WPŁYWY</t>
  </si>
  <si>
    <t>xxxx</t>
  </si>
  <si>
    <t>SALDO Z POPRZEDNIEGO ROKU SZK.:</t>
  </si>
  <si>
    <t>PLANOWANE WYDATKI W BIEŻĄCYM ROKU SZKOLNYM:</t>
  </si>
  <si>
    <t>wydatki na Dzień Edukacji.</t>
  </si>
  <si>
    <t>zabawa karnawałowa</t>
  </si>
  <si>
    <t>NAGRODY NA KONIEC ROKU</t>
  </si>
  <si>
    <t>wydatki biurowe</t>
  </si>
  <si>
    <t>RAZEM PLANOWANE WYDATKI</t>
  </si>
  <si>
    <t>WYDATKI W BIEŻĄCYM ROKU SZKOLNYM:</t>
  </si>
  <si>
    <t>środki opatr. do gab pielęgniarki</t>
  </si>
  <si>
    <t>koszt zabawy karnawałowej</t>
  </si>
  <si>
    <t>prowizje bankowe</t>
  </si>
  <si>
    <t>SALDO BIEŻĄCE</t>
  </si>
  <si>
    <t xml:space="preserve">w tym fundusz Świetlicowy </t>
  </si>
  <si>
    <t>RADA RODZICÓW PRZY ZESPOLE SZKÓŁ NR 115</t>
  </si>
  <si>
    <t>BANK POCZTOWY S.A. RACHUNEK NR:</t>
  </si>
  <si>
    <t>05 1320 1104 3021 9197 2000 0001</t>
  </si>
  <si>
    <t>przy wpłatach proszę podać: Imię Nazwisko (dziecka), klasa, szkoła; np. Jan Nowak, IIB SP (GMN)</t>
  </si>
  <si>
    <t>O2</t>
  </si>
  <si>
    <t>O1</t>
  </si>
  <si>
    <t>sporządził: Skarbnik Rady Rodziców Patrycja Biernacka</t>
  </si>
  <si>
    <t>działania prewencyjne z fund PZU-wyposażenie sal</t>
  </si>
  <si>
    <t>wydatki na gabinet lekarski</t>
  </si>
  <si>
    <t>dofinansowanie wycieczek</t>
  </si>
  <si>
    <t>dofinansowania wycieczek</t>
  </si>
  <si>
    <t>IA</t>
  </si>
  <si>
    <t>IB</t>
  </si>
  <si>
    <t>II D</t>
  </si>
  <si>
    <t>II C</t>
  </si>
  <si>
    <t>II A GMN</t>
  </si>
  <si>
    <t>15/23</t>
  </si>
  <si>
    <t>23/26</t>
  </si>
  <si>
    <t>19/23</t>
  </si>
  <si>
    <t>22/26</t>
  </si>
  <si>
    <t>nagrody ze stowarzyszenia</t>
  </si>
  <si>
    <t>zakup ciastek na Dzien Dziecka</t>
  </si>
  <si>
    <t>nagrody na koniec roku</t>
  </si>
  <si>
    <t>działania prewencyjne z fund PZU- maty antyposlizgowe,program antywirusowy</t>
  </si>
  <si>
    <t>zwrot składek</t>
  </si>
  <si>
    <t>RADA RODZICÓW  ROK SZKOLNY 2016/2017</t>
  </si>
  <si>
    <t>wpłata ze Stowarzyszenia na zakup tablic</t>
  </si>
  <si>
    <t>II E</t>
  </si>
  <si>
    <t>III D</t>
  </si>
  <si>
    <t>III C</t>
  </si>
  <si>
    <t>I B GM</t>
  </si>
  <si>
    <t>III A GMN</t>
  </si>
  <si>
    <t>III B GMN</t>
  </si>
  <si>
    <t>wypłata składek świetlicy</t>
  </si>
  <si>
    <t>zakup tablic</t>
  </si>
  <si>
    <t>13/17</t>
  </si>
  <si>
    <t>7/17</t>
  </si>
  <si>
    <t>17/17</t>
  </si>
  <si>
    <t>14/18</t>
  </si>
  <si>
    <t>16/21</t>
  </si>
  <si>
    <t>18/23</t>
  </si>
  <si>
    <t>22/24</t>
  </si>
  <si>
    <t>20/25</t>
  </si>
  <si>
    <t>18/22</t>
  </si>
  <si>
    <t>21/22</t>
  </si>
  <si>
    <t>24/27</t>
  </si>
  <si>
    <t>25/31</t>
  </si>
  <si>
    <t>7/15</t>
  </si>
  <si>
    <t>10/15</t>
  </si>
  <si>
    <t>SKŁADKI SWIETLICY ZA ROK 2015/2016</t>
  </si>
  <si>
    <t>składka świetlicy 09-10/2016</t>
  </si>
  <si>
    <t>18/20</t>
  </si>
  <si>
    <t>składka świetlicy 11-12/2016</t>
  </si>
  <si>
    <t>Zestawienie deklaracji i wpłat na Radę Rodziców ZS 115 aktualne na dzień 2017.01.17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</si>
</sst>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?/??"/>
    <numFmt numFmtId="165" formatCode="#,##0.00\ [$zł-415];[Red]\-#,##0.00\ [$zł-415]"/>
  </numFmts>
  <fonts count="47"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165" fontId="0" fillId="0" borderId="11" xfId="0" applyNumberForma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4" fillId="35" borderId="10" xfId="0" applyNumberFormat="1" applyFont="1" applyFill="1" applyBorder="1" applyAlignment="1">
      <alignment/>
    </xf>
    <xf numFmtId="165" fontId="4" fillId="36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0" fillId="37" borderId="11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5C8526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0">
      <selection activeCell="K17" sqref="K17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4" width="16.8515625" style="0" customWidth="1"/>
    <col min="5" max="5" width="12.421875" style="0" customWidth="1"/>
    <col min="6" max="6" width="12.7109375" style="0" customWidth="1"/>
    <col min="7" max="8" width="12.57421875" style="0" customWidth="1"/>
  </cols>
  <sheetData>
    <row r="1" ht="12.75">
      <c r="C1" t="s">
        <v>61</v>
      </c>
    </row>
    <row r="2" ht="13.5" thickBot="1"/>
    <row r="3" spans="1:9" ht="13.5" thickBot="1">
      <c r="A3" s="48" t="s">
        <v>0</v>
      </c>
      <c r="B3" s="50" t="s">
        <v>1</v>
      </c>
      <c r="C3" s="50"/>
      <c r="D3" s="50" t="s">
        <v>2</v>
      </c>
      <c r="E3" s="50"/>
      <c r="F3" s="50"/>
      <c r="G3" s="51" t="s">
        <v>3</v>
      </c>
      <c r="H3" s="24" t="s">
        <v>4</v>
      </c>
      <c r="I3" s="2"/>
    </row>
    <row r="4" spans="1:8" ht="13.5" thickBot="1">
      <c r="A4" s="49"/>
      <c r="B4" s="1" t="s">
        <v>5</v>
      </c>
      <c r="C4" s="3" t="s">
        <v>6</v>
      </c>
      <c r="D4" s="1" t="s">
        <v>7</v>
      </c>
      <c r="E4" s="1" t="s">
        <v>8</v>
      </c>
      <c r="F4" s="1" t="s">
        <v>9</v>
      </c>
      <c r="G4" s="52"/>
      <c r="H4" s="40"/>
    </row>
    <row r="5" spans="1:19" ht="15" customHeight="1">
      <c r="A5" s="28" t="s">
        <v>41</v>
      </c>
      <c r="B5" s="4">
        <v>220</v>
      </c>
      <c r="C5" s="22" t="s">
        <v>71</v>
      </c>
      <c r="D5" s="5"/>
      <c r="E5" s="5"/>
      <c r="F5" s="5">
        <f>D5+E5</f>
        <v>0</v>
      </c>
      <c r="G5" s="29">
        <f>B5-F5</f>
        <v>220</v>
      </c>
      <c r="H5" s="45">
        <f>20184.5-3030.31+15.9</f>
        <v>17170.09</v>
      </c>
      <c r="I5" s="9" t="s">
        <v>85</v>
      </c>
      <c r="J5" s="9"/>
      <c r="S5">
        <v>90</v>
      </c>
    </row>
    <row r="6" spans="1:9" ht="15" customHeight="1">
      <c r="A6" s="28" t="s">
        <v>40</v>
      </c>
      <c r="B6" s="4">
        <v>950</v>
      </c>
      <c r="C6" s="22" t="s">
        <v>72</v>
      </c>
      <c r="D6" s="5">
        <v>250</v>
      </c>
      <c r="E6" s="5"/>
      <c r="F6" s="5">
        <f aca="true" t="shared" si="0" ref="F6:F28">D6+E6</f>
        <v>250</v>
      </c>
      <c r="G6" s="29">
        <f aca="true" t="shared" si="1" ref="G6:G28">B6-F6</f>
        <v>700</v>
      </c>
      <c r="H6" s="41">
        <v>500</v>
      </c>
      <c r="I6" t="s">
        <v>56</v>
      </c>
    </row>
    <row r="7" spans="1:9" ht="15" customHeight="1">
      <c r="A7" s="28" t="s">
        <v>47</v>
      </c>
      <c r="B7" s="4">
        <v>1850</v>
      </c>
      <c r="C7" s="22" t="s">
        <v>73</v>
      </c>
      <c r="D7" s="5">
        <v>190</v>
      </c>
      <c r="E7" s="5"/>
      <c r="F7" s="5">
        <f t="shared" si="0"/>
        <v>190</v>
      </c>
      <c r="G7" s="29">
        <f t="shared" si="1"/>
        <v>1660</v>
      </c>
      <c r="H7" s="41">
        <v>3971.9</v>
      </c>
      <c r="I7" t="s">
        <v>62</v>
      </c>
    </row>
    <row r="8" spans="1:9" ht="15" customHeight="1">
      <c r="A8" s="28" t="s">
        <v>48</v>
      </c>
      <c r="B8" s="4">
        <v>150</v>
      </c>
      <c r="C8" s="22" t="s">
        <v>74</v>
      </c>
      <c r="D8" s="5"/>
      <c r="E8" s="5"/>
      <c r="F8" s="5">
        <f t="shared" si="0"/>
        <v>0</v>
      </c>
      <c r="G8" s="29">
        <f t="shared" si="1"/>
        <v>150</v>
      </c>
      <c r="H8" s="41">
        <v>4490</v>
      </c>
      <c r="I8" t="s">
        <v>86</v>
      </c>
    </row>
    <row r="9" spans="1:9" ht="15" customHeight="1">
      <c r="A9" s="28" t="s">
        <v>10</v>
      </c>
      <c r="B9" s="4">
        <v>370</v>
      </c>
      <c r="C9" s="22" t="s">
        <v>75</v>
      </c>
      <c r="D9" s="5">
        <v>100</v>
      </c>
      <c r="E9" s="5"/>
      <c r="F9" s="5">
        <f t="shared" si="0"/>
        <v>100</v>
      </c>
      <c r="G9" s="29">
        <f t="shared" si="1"/>
        <v>270</v>
      </c>
      <c r="H9" s="41">
        <v>2190</v>
      </c>
      <c r="I9" t="s">
        <v>88</v>
      </c>
    </row>
    <row r="10" spans="1:7" ht="15" customHeight="1">
      <c r="A10" s="28" t="s">
        <v>11</v>
      </c>
      <c r="B10" s="4">
        <v>300</v>
      </c>
      <c r="C10" s="22" t="s">
        <v>76</v>
      </c>
      <c r="D10" s="5">
        <v>150</v>
      </c>
      <c r="E10" s="5"/>
      <c r="F10" s="5">
        <f t="shared" si="0"/>
        <v>150</v>
      </c>
      <c r="G10" s="29">
        <f t="shared" si="1"/>
        <v>150</v>
      </c>
    </row>
    <row r="11" spans="1:8" ht="15" customHeight="1">
      <c r="A11" s="28" t="s">
        <v>50</v>
      </c>
      <c r="B11" s="4"/>
      <c r="C11" s="22"/>
      <c r="D11" s="5">
        <v>50</v>
      </c>
      <c r="E11" s="5">
        <v>370</v>
      </c>
      <c r="F11" s="5">
        <f t="shared" si="0"/>
        <v>420</v>
      </c>
      <c r="G11" s="29">
        <f t="shared" si="1"/>
        <v>-420</v>
      </c>
      <c r="H11" s="41"/>
    </row>
    <row r="12" spans="1:8" ht="15" customHeight="1">
      <c r="A12" s="28" t="s">
        <v>49</v>
      </c>
      <c r="B12" s="4">
        <v>1300</v>
      </c>
      <c r="C12" s="22" t="s">
        <v>77</v>
      </c>
      <c r="D12" s="5">
        <v>50</v>
      </c>
      <c r="E12" s="5">
        <v>995</v>
      </c>
      <c r="F12" s="5">
        <f t="shared" si="0"/>
        <v>1045</v>
      </c>
      <c r="G12" s="29">
        <f t="shared" si="1"/>
        <v>255</v>
      </c>
      <c r="H12" s="41"/>
    </row>
    <row r="13" spans="1:8" ht="15" customHeight="1">
      <c r="A13" s="28" t="s">
        <v>63</v>
      </c>
      <c r="B13" s="4">
        <v>1000</v>
      </c>
      <c r="C13" s="22" t="s">
        <v>78</v>
      </c>
      <c r="D13" s="5">
        <v>450</v>
      </c>
      <c r="E13" s="5"/>
      <c r="F13" s="5">
        <f t="shared" si="0"/>
        <v>450</v>
      </c>
      <c r="G13" s="29">
        <f t="shared" si="1"/>
        <v>550</v>
      </c>
      <c r="H13" s="41"/>
    </row>
    <row r="14" spans="1:8" ht="15" customHeight="1">
      <c r="A14" s="28" t="s">
        <v>12</v>
      </c>
      <c r="B14" s="4">
        <v>900</v>
      </c>
      <c r="C14" s="22" t="s">
        <v>79</v>
      </c>
      <c r="D14" s="5">
        <v>60</v>
      </c>
      <c r="E14" s="5"/>
      <c r="F14" s="5">
        <f t="shared" si="0"/>
        <v>60</v>
      </c>
      <c r="G14" s="29">
        <f t="shared" si="1"/>
        <v>840</v>
      </c>
      <c r="H14" s="41"/>
    </row>
    <row r="15" spans="1:8" ht="15" customHeight="1">
      <c r="A15" s="28" t="s">
        <v>13</v>
      </c>
      <c r="B15" s="4">
        <v>1050</v>
      </c>
      <c r="C15" s="22" t="s">
        <v>80</v>
      </c>
      <c r="D15" s="5">
        <f>50</f>
        <v>50</v>
      </c>
      <c r="E15" s="5"/>
      <c r="F15" s="5">
        <f t="shared" si="0"/>
        <v>50</v>
      </c>
      <c r="G15" s="29">
        <f t="shared" si="1"/>
        <v>1000</v>
      </c>
      <c r="H15" s="41"/>
    </row>
    <row r="16" spans="1:8" ht="15" customHeight="1">
      <c r="A16" s="28" t="s">
        <v>65</v>
      </c>
      <c r="B16" s="4">
        <v>900</v>
      </c>
      <c r="C16" s="22" t="s">
        <v>54</v>
      </c>
      <c r="D16" s="5"/>
      <c r="E16" s="5">
        <v>795</v>
      </c>
      <c r="F16" s="5">
        <f t="shared" si="0"/>
        <v>795</v>
      </c>
      <c r="G16" s="29">
        <f t="shared" si="1"/>
        <v>105</v>
      </c>
      <c r="H16" s="41"/>
    </row>
    <row r="17" spans="1:8" ht="15" customHeight="1">
      <c r="A17" s="28" t="s">
        <v>64</v>
      </c>
      <c r="B17" s="4">
        <v>900</v>
      </c>
      <c r="C17" s="22" t="s">
        <v>52</v>
      </c>
      <c r="D17" s="5">
        <v>560</v>
      </c>
      <c r="E17" s="5"/>
      <c r="F17" s="5">
        <f t="shared" si="0"/>
        <v>560</v>
      </c>
      <c r="G17" s="29">
        <f t="shared" si="1"/>
        <v>340</v>
      </c>
      <c r="H17" s="41"/>
    </row>
    <row r="18" spans="1:16" ht="15" customHeight="1">
      <c r="A18" s="28" t="s">
        <v>14</v>
      </c>
      <c r="B18" s="4">
        <v>960</v>
      </c>
      <c r="C18" s="22" t="s">
        <v>55</v>
      </c>
      <c r="D18" s="5">
        <v>50</v>
      </c>
      <c r="E18" s="5"/>
      <c r="F18" s="5">
        <f t="shared" si="0"/>
        <v>50</v>
      </c>
      <c r="G18" s="29">
        <f t="shared" si="1"/>
        <v>910</v>
      </c>
      <c r="H18" s="41"/>
      <c r="P18" s="16">
        <f>N14-N18+H32</f>
        <v>16576.29</v>
      </c>
    </row>
    <row r="19" spans="1:8" ht="15" customHeight="1">
      <c r="A19" s="28" t="s">
        <v>15</v>
      </c>
      <c r="B19" s="4">
        <v>1050</v>
      </c>
      <c r="C19" s="22" t="s">
        <v>81</v>
      </c>
      <c r="D19" s="5"/>
      <c r="E19" s="5">
        <f>450+220</f>
        <v>670</v>
      </c>
      <c r="F19" s="5">
        <f t="shared" si="0"/>
        <v>670</v>
      </c>
      <c r="G19" s="29">
        <f t="shared" si="1"/>
        <v>380</v>
      </c>
      <c r="H19" s="41"/>
    </row>
    <row r="20" spans="1:8" ht="15" customHeight="1">
      <c r="A20" s="28" t="s">
        <v>16</v>
      </c>
      <c r="B20" s="4">
        <v>780</v>
      </c>
      <c r="C20" s="22" t="s">
        <v>81</v>
      </c>
      <c r="D20" s="5">
        <v>70</v>
      </c>
      <c r="E20" s="5">
        <v>130</v>
      </c>
      <c r="F20" s="5">
        <f t="shared" si="0"/>
        <v>200</v>
      </c>
      <c r="G20" s="29">
        <f t="shared" si="1"/>
        <v>580</v>
      </c>
      <c r="H20" s="41"/>
    </row>
    <row r="21" spans="1:8" ht="15" customHeight="1">
      <c r="A21" s="28" t="s">
        <v>17</v>
      </c>
      <c r="B21" s="4">
        <v>830</v>
      </c>
      <c r="C21" s="22" t="s">
        <v>87</v>
      </c>
      <c r="D21" s="5">
        <v>235</v>
      </c>
      <c r="E21" s="5"/>
      <c r="F21" s="5">
        <f t="shared" si="0"/>
        <v>235</v>
      </c>
      <c r="G21" s="29">
        <f t="shared" si="1"/>
        <v>595</v>
      </c>
      <c r="H21" s="41"/>
    </row>
    <row r="22" spans="1:8" ht="15" customHeight="1">
      <c r="A22" s="28" t="s">
        <v>18</v>
      </c>
      <c r="B22" s="4">
        <v>1000</v>
      </c>
      <c r="C22" s="22" t="s">
        <v>53</v>
      </c>
      <c r="D22" s="5">
        <v>50</v>
      </c>
      <c r="E22" s="5">
        <v>380</v>
      </c>
      <c r="F22" s="5">
        <f t="shared" si="0"/>
        <v>430</v>
      </c>
      <c r="G22" s="29">
        <f t="shared" si="1"/>
        <v>570</v>
      </c>
      <c r="H22" s="42"/>
    </row>
    <row r="23" spans="1:8" ht="15" customHeight="1">
      <c r="A23" s="28" t="s">
        <v>19</v>
      </c>
      <c r="B23" s="4"/>
      <c r="C23" s="22"/>
      <c r="D23" s="5">
        <v>100</v>
      </c>
      <c r="E23" s="5"/>
      <c r="F23" s="5">
        <f t="shared" si="0"/>
        <v>100</v>
      </c>
      <c r="G23" s="29">
        <f t="shared" si="1"/>
        <v>-100</v>
      </c>
      <c r="H23" s="42"/>
    </row>
    <row r="24" spans="1:7" ht="15" customHeight="1">
      <c r="A24" s="30" t="s">
        <v>20</v>
      </c>
      <c r="B24" s="4">
        <v>1000</v>
      </c>
      <c r="C24" s="22" t="s">
        <v>81</v>
      </c>
      <c r="D24" s="5">
        <v>50</v>
      </c>
      <c r="E24" s="5"/>
      <c r="F24" s="5">
        <f t="shared" si="0"/>
        <v>50</v>
      </c>
      <c r="G24" s="29">
        <f t="shared" si="1"/>
        <v>950</v>
      </c>
    </row>
    <row r="25" spans="1:7" ht="15" customHeight="1">
      <c r="A25" s="31" t="s">
        <v>66</v>
      </c>
      <c r="B25" s="4"/>
      <c r="C25" s="22"/>
      <c r="D25" s="5"/>
      <c r="E25" s="5"/>
      <c r="F25" s="5">
        <f t="shared" si="0"/>
        <v>0</v>
      </c>
      <c r="G25" s="29">
        <f t="shared" si="1"/>
        <v>0</v>
      </c>
    </row>
    <row r="26" spans="1:7" ht="15" customHeight="1" thickBot="1">
      <c r="A26" s="31" t="s">
        <v>51</v>
      </c>
      <c r="B26" s="4">
        <v>1090</v>
      </c>
      <c r="C26" s="22" t="s">
        <v>82</v>
      </c>
      <c r="D26" s="5"/>
      <c r="E26" s="5"/>
      <c r="F26" s="5">
        <f t="shared" si="0"/>
        <v>0</v>
      </c>
      <c r="G26" s="29">
        <f t="shared" si="1"/>
        <v>1090</v>
      </c>
    </row>
    <row r="27" spans="1:8" ht="15" customHeight="1" thickBot="1">
      <c r="A27" s="31" t="s">
        <v>67</v>
      </c>
      <c r="B27" s="4">
        <v>350</v>
      </c>
      <c r="C27" s="22" t="s">
        <v>83</v>
      </c>
      <c r="D27" s="5"/>
      <c r="E27" s="5">
        <v>200</v>
      </c>
      <c r="F27" s="5">
        <f t="shared" si="0"/>
        <v>200</v>
      </c>
      <c r="G27" s="29">
        <f t="shared" si="1"/>
        <v>150</v>
      </c>
      <c r="H27" s="46" t="s">
        <v>21</v>
      </c>
    </row>
    <row r="28" spans="1:8" ht="15" customHeight="1" thickBot="1">
      <c r="A28" s="32" t="s">
        <v>68</v>
      </c>
      <c r="B28" s="33">
        <v>620</v>
      </c>
      <c r="C28" s="34" t="s">
        <v>84</v>
      </c>
      <c r="D28" s="35">
        <v>100</v>
      </c>
      <c r="E28" s="35"/>
      <c r="F28" s="35">
        <f t="shared" si="0"/>
        <v>100</v>
      </c>
      <c r="G28" s="36">
        <f t="shared" si="1"/>
        <v>520</v>
      </c>
      <c r="H28" s="46"/>
    </row>
    <row r="29" spans="1:8" ht="15" customHeight="1" thickBot="1">
      <c r="A29" s="25" t="s">
        <v>9</v>
      </c>
      <c r="B29" s="26">
        <f>SUM(B5:B28)</f>
        <v>17570</v>
      </c>
      <c r="C29" s="25" t="s">
        <v>22</v>
      </c>
      <c r="D29" s="27">
        <f>SUM(D5:D28)</f>
        <v>2565</v>
      </c>
      <c r="E29" s="27">
        <f>SUM(E5:E28)</f>
        <v>3540</v>
      </c>
      <c r="F29" s="38">
        <f>SUM(F5:F28)</f>
        <v>6105</v>
      </c>
      <c r="G29" s="27">
        <f>SUM(G5:G28)</f>
        <v>11465</v>
      </c>
      <c r="H29" s="37">
        <f>F29+H5+H6+H7+H8+H9</f>
        <v>34426.990000000005</v>
      </c>
    </row>
    <row r="30" ht="12.75">
      <c r="A30" t="s">
        <v>89</v>
      </c>
    </row>
    <row r="31" ht="12.75">
      <c r="A31" t="s">
        <v>42</v>
      </c>
    </row>
    <row r="32" spans="5:10" ht="12.75">
      <c r="E32" s="6" t="s">
        <v>23</v>
      </c>
      <c r="H32" s="37">
        <v>16576.29</v>
      </c>
      <c r="J32" s="16"/>
    </row>
    <row r="33" spans="1:4" ht="12.75">
      <c r="A33" s="6" t="s">
        <v>24</v>
      </c>
      <c r="D33" s="7"/>
    </row>
    <row r="34" spans="1:6" ht="15" customHeight="1">
      <c r="A34" t="s">
        <v>25</v>
      </c>
      <c r="F34" s="8">
        <v>200</v>
      </c>
    </row>
    <row r="35" spans="1:11" ht="15" customHeight="1">
      <c r="A35" s="9" t="s">
        <v>26</v>
      </c>
      <c r="F35" s="8">
        <v>1000</v>
      </c>
      <c r="K35" s="16"/>
    </row>
    <row r="36" spans="1:6" ht="15" customHeight="1">
      <c r="A36" s="10" t="s">
        <v>27</v>
      </c>
      <c r="F36" s="8">
        <v>5000</v>
      </c>
    </row>
    <row r="37" spans="1:10" ht="17.25" customHeight="1">
      <c r="A37" t="s">
        <v>44</v>
      </c>
      <c r="F37" s="8">
        <v>200</v>
      </c>
      <c r="J37" s="16"/>
    </row>
    <row r="38" spans="1:6" ht="15.75" customHeight="1" thickBot="1">
      <c r="A38" s="9" t="s">
        <v>46</v>
      </c>
      <c r="F38" s="8">
        <v>1000</v>
      </c>
    </row>
    <row r="39" spans="1:6" ht="13.5" thickBot="1">
      <c r="A39" s="6" t="s">
        <v>29</v>
      </c>
      <c r="F39" s="11">
        <f>SUM(F34:F38)</f>
        <v>7400</v>
      </c>
    </row>
    <row r="40" ht="12.75" customHeight="1"/>
    <row r="41" ht="15">
      <c r="A41" s="12" t="s">
        <v>30</v>
      </c>
    </row>
    <row r="42" spans="1:12" ht="12.75">
      <c r="A42" t="s">
        <v>25</v>
      </c>
      <c r="D42" s="23">
        <f>509.6-13.99</f>
        <v>495.61</v>
      </c>
      <c r="L42" s="16"/>
    </row>
    <row r="43" spans="1:4" ht="12.75">
      <c r="A43" t="s">
        <v>31</v>
      </c>
      <c r="D43" s="23">
        <v>709.16</v>
      </c>
    </row>
    <row r="44" spans="1:4" ht="12.75">
      <c r="A44" t="s">
        <v>59</v>
      </c>
      <c r="D44" s="23"/>
    </row>
    <row r="45" spans="1:4" ht="12.75">
      <c r="A45" t="s">
        <v>32</v>
      </c>
      <c r="B45" s="14"/>
      <c r="D45" s="23">
        <v>800</v>
      </c>
    </row>
    <row r="46" spans="1:4" ht="12.75">
      <c r="A46" t="s">
        <v>70</v>
      </c>
      <c r="D46" s="23">
        <v>3972.9</v>
      </c>
    </row>
    <row r="47" spans="1:4" ht="12.75">
      <c r="A47" t="s">
        <v>58</v>
      </c>
      <c r="D47" s="23"/>
    </row>
    <row r="48" spans="1:9" ht="12.75">
      <c r="A48" s="15" t="s">
        <v>57</v>
      </c>
      <c r="D48" s="23"/>
      <c r="I48" s="16"/>
    </row>
    <row r="49" spans="1:9" ht="12.75">
      <c r="A49" s="15" t="s">
        <v>28</v>
      </c>
      <c r="D49" s="23">
        <v>10</v>
      </c>
      <c r="I49" s="16"/>
    </row>
    <row r="50" spans="1:4" ht="12.75">
      <c r="A50" s="15" t="s">
        <v>60</v>
      </c>
      <c r="D50" s="23"/>
    </row>
    <row r="51" spans="1:4" ht="12" customHeight="1">
      <c r="A51" s="15" t="s">
        <v>45</v>
      </c>
      <c r="D51" s="23">
        <v>200</v>
      </c>
    </row>
    <row r="52" spans="1:4" ht="12.75">
      <c r="A52" s="15" t="s">
        <v>56</v>
      </c>
      <c r="D52" s="23">
        <v>500</v>
      </c>
    </row>
    <row r="53" spans="1:4" ht="12.75">
      <c r="A53" s="15" t="s">
        <v>69</v>
      </c>
      <c r="D53" s="23">
        <v>1000</v>
      </c>
    </row>
    <row r="54" spans="1:4" ht="12.75">
      <c r="A54" t="s">
        <v>43</v>
      </c>
      <c r="D54" s="23"/>
    </row>
    <row r="55" spans="1:4" ht="13.5" thickBot="1">
      <c r="A55" s="15" t="s">
        <v>33</v>
      </c>
      <c r="D55" s="13">
        <v>101.15</v>
      </c>
    </row>
    <row r="56" spans="1:4" ht="13.5" thickBot="1">
      <c r="A56" s="6" t="s">
        <v>9</v>
      </c>
      <c r="D56" s="44">
        <f>SUM(D42:D55)</f>
        <v>7788.82</v>
      </c>
    </row>
    <row r="57" ht="16.5" customHeight="1" thickBot="1">
      <c r="D57" s="16"/>
    </row>
    <row r="58" spans="1:4" ht="12.75">
      <c r="A58" s="6" t="s">
        <v>34</v>
      </c>
      <c r="D58" s="43">
        <f>H32+H29-D56</f>
        <v>43214.46000000001</v>
      </c>
    </row>
    <row r="59" spans="5:7" ht="12.75">
      <c r="E59" s="47" t="s">
        <v>35</v>
      </c>
      <c r="F59" s="47"/>
      <c r="G59" s="39">
        <f>17154.19+4490+15.9+2190</f>
        <v>23850.09</v>
      </c>
    </row>
    <row r="60" ht="12.75">
      <c r="G60" s="16"/>
    </row>
    <row r="62" spans="1:3" ht="16.5">
      <c r="A62" s="17" t="s">
        <v>36</v>
      </c>
      <c r="B62" s="12"/>
      <c r="C62" s="12"/>
    </row>
    <row r="63" spans="1:5" ht="19.5">
      <c r="A63" s="18" t="s">
        <v>37</v>
      </c>
      <c r="E63" s="19" t="s">
        <v>38</v>
      </c>
    </row>
    <row r="64" spans="1:5" ht="19.5">
      <c r="A64" s="20" t="s">
        <v>39</v>
      </c>
      <c r="E64" s="19"/>
    </row>
    <row r="65" spans="1:4" ht="16.5" customHeight="1">
      <c r="A65" s="12"/>
      <c r="D65" s="6"/>
    </row>
    <row r="66" ht="12.75">
      <c r="D66" s="6"/>
    </row>
    <row r="67" ht="15">
      <c r="A67" s="21"/>
    </row>
    <row r="68" ht="15">
      <c r="A68" s="21"/>
    </row>
  </sheetData>
  <sheetProtection/>
  <mergeCells count="6">
    <mergeCell ref="H27:H28"/>
    <mergeCell ref="E59:F59"/>
    <mergeCell ref="A3:A4"/>
    <mergeCell ref="B3:C3"/>
    <mergeCell ref="D3:F3"/>
    <mergeCell ref="G3:G4"/>
  </mergeCells>
  <printOptions/>
  <pageMargins left="0.27569444444444446" right="0.23611111111111113" top="0.35416666666666663" bottom="0.15763888888888888" header="0.15763888888888888" footer="0.5118055555555556"/>
  <pageSetup firstPageNumber="1" useFirstPageNumber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Biernacka Patrycja (WTH4FYW)</dc:creator>
  <cp:keywords/>
  <dc:description/>
  <cp:lastModifiedBy>AGATA</cp:lastModifiedBy>
  <cp:lastPrinted>2015-11-04T11:23:11Z</cp:lastPrinted>
  <dcterms:created xsi:type="dcterms:W3CDTF">2013-09-12T15:32:55Z</dcterms:created>
  <dcterms:modified xsi:type="dcterms:W3CDTF">2017-01-26T08:43:07Z</dcterms:modified>
  <cp:category/>
  <cp:version/>
  <cp:contentType/>
  <cp:contentStatus/>
</cp:coreProperties>
</file>